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oskisos-my.sharepoint.com/personal/artur_taperek_sos-wd_org/Documents/Pulpit/PROGRAMY - przeglądy, przetargi, prace bud, zestawienie, KOB(CKOB)/SIEDLCE/SIEDLCE PRACE 2026/"/>
    </mc:Choice>
  </mc:AlternateContent>
  <xr:revisionPtr revIDLastSave="0" documentId="8_{9A15059C-A40D-4897-8B62-111BFBDA4AA7}" xr6:coauthVersionLast="47" xr6:coauthVersionMax="47" xr10:uidLastSave="{00000000-0000-0000-0000-000000000000}"/>
  <bookViews>
    <workbookView xWindow="-108" yWindow="-108" windowWidth="23256" windowHeight="12456" xr2:uid="{95D55D0C-5AAE-4CFD-9313-41F95F5C8305}"/>
  </bookViews>
  <sheets>
    <sheet name="WYCENA SZCZEGÓŁOWA" sheetId="1" r:id="rId1"/>
  </sheets>
  <definedNames>
    <definedName name="_Hlk69306591" localSheetId="0">'WYCENA SZCZEGÓŁOWA'!$A$3</definedName>
    <definedName name="_Hlk69306974" localSheetId="0">'WYCENA SZCZEGÓŁOWA'!#REF!</definedName>
    <definedName name="_xlnm.Print_Area" localSheetId="0">'WYCENA SZCZEGÓŁOWA'!$A$1:$N$56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22" i="1" l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E6" i="1"/>
  <c r="K6" i="1" s="1"/>
  <c r="I5" i="1"/>
  <c r="H5" i="1"/>
  <c r="G5" i="1"/>
  <c r="E5" i="1"/>
  <c r="K5" i="1" l="1"/>
  <c r="L24" i="1"/>
  <c r="L23" i="1" s="1"/>
</calcChain>
</file>

<file path=xl/sharedStrings.xml><?xml version="1.0" encoding="utf-8"?>
<sst xmlns="http://schemas.openxmlformats.org/spreadsheetml/2006/main" count="82" uniqueCount="51">
  <si>
    <t>domek nr 5</t>
  </si>
  <si>
    <t>domek nr 6</t>
  </si>
  <si>
    <t>domek nr 9</t>
  </si>
  <si>
    <t>domek nr 10</t>
  </si>
  <si>
    <t>domek nr 11</t>
  </si>
  <si>
    <t>domek nr 13</t>
  </si>
  <si>
    <t>RAZEM</t>
  </si>
  <si>
    <t>UWAGI</t>
  </si>
  <si>
    <t>lp.</t>
  </si>
  <si>
    <t>opis</t>
  </si>
  <si>
    <t>dodatkowy opis</t>
  </si>
  <si>
    <t>j.m.</t>
  </si>
  <si>
    <t>cena netto</t>
  </si>
  <si>
    <t>szpachlowanie ubytków, ewentualne zrywanie tapet, gruntowanie podłoża i malowanie ścian; malowanie aż do uzyskania właściwego efektu kolorystycznego bez przebić itp.</t>
  </si>
  <si>
    <r>
      <t xml:space="preserve">malowanie farbami lateksowymi </t>
    </r>
    <r>
      <rPr>
        <b/>
        <i/>
        <sz val="10"/>
        <color theme="1"/>
        <rFont val="Aktiv Grotesk"/>
        <family val="2"/>
        <charset val="238"/>
      </rPr>
      <t>Dekoral lub Śnieżka</t>
    </r>
    <r>
      <rPr>
        <sz val="10"/>
        <color theme="1"/>
        <rFont val="Aktiv Grotesk"/>
        <family val="2"/>
        <charset val="238"/>
      </rPr>
      <t xml:space="preserve"> wg zatwierdzonej palety kolorów</t>
    </r>
  </si>
  <si>
    <r>
      <t>m</t>
    </r>
    <r>
      <rPr>
        <vertAlign val="superscript"/>
        <sz val="10"/>
        <color theme="1"/>
        <rFont val="Aktiv Grotesk"/>
        <family val="2"/>
        <charset val="238"/>
      </rPr>
      <t>2</t>
    </r>
  </si>
  <si>
    <t>pomieszczenia będą wskazane przez Zamawiającego</t>
  </si>
  <si>
    <t>malowanie lakierem wodnym matowym lamperii</t>
  </si>
  <si>
    <t>do wysokości 1,6m</t>
  </si>
  <si>
    <t>Demontaż starej oraz dostawa i montaż nowej wanny akrylowej z syfonem, obudową i stelażem</t>
  </si>
  <si>
    <t xml:space="preserve">Sanplast  Wp/As 170x70 Lub innej spełniającej warunki techniczne oraz oczekiwania zamawiającego </t>
  </si>
  <si>
    <t>szt.</t>
  </si>
  <si>
    <t>zakup wanny poprzedzony konsultacja z Zamawiającym</t>
  </si>
  <si>
    <t xml:space="preserve">Sanplast  Wp/As 160x70 Lub innej spełniającej warunki techniczne oraz oczekiwania zamawiającego </t>
  </si>
  <si>
    <t xml:space="preserve">demontaż starych drzwi i  ich utylizacją, dostawa i montaż nowych drzwi zewnętrznych z ościeżnicami, klamkami i szyldami  </t>
  </si>
  <si>
    <t>demontaż starych futryn ze skrzydłami wraz z ich utylizacją, montaż nowych futryn i skrzydeł wraz z klamkami i szyldami  rozmiar 80 cm prawe pokojowe</t>
  </si>
  <si>
    <t xml:space="preserve">demontaż starych futryn ze skrzydłami wraz z ich utylizacją, montaż nowych futryn i skrzydeł wraz z klamkami i szyldami  rozmiar 80 cm lewe łazienkowe </t>
  </si>
  <si>
    <t>demontaż starych plafonów i źródeł światła oraz dostawa i montaż nowych wraz z podłączeniem</t>
  </si>
  <si>
    <t xml:space="preserve">https://interlook.pl/product-pol-3487-Panel-sufitowy-LED-Natynkowy-plafon-60x60cm-60W-5760lm-czarny.html </t>
  </si>
  <si>
    <t>demontaż starych kinkietów łazienkowych  oraz dostawa i montaż nowych wraz z podłączeniem</t>
  </si>
  <si>
    <t>https://interlook.pl/product-pol-4884-Kinkiet-LED-Lampa-scienna-13-cm-Nowoczesna-okragla-lampa-BD20-13CM-W.html</t>
  </si>
  <si>
    <t xml:space="preserve">wymiana sylikonów w łazienkach </t>
  </si>
  <si>
    <t>sylikon zgodny z PN parametry dla pomieszczeń i sposobu użytkowania</t>
  </si>
  <si>
    <t>mb</t>
  </si>
  <si>
    <t xml:space="preserve">malowanie farbami dostarczonymi przez Zamawiającego </t>
  </si>
  <si>
    <t xml:space="preserve">naprawa i renowacja fug pomiędzy glazurą </t>
  </si>
  <si>
    <t>demontaż starych futryn ze skrzydłami wraz z ich utylizacją, montaż nowych futryn i skrzydeł wraz z klamkami i szyldami  rozmiar 80 cm lewe pokojowe</t>
  </si>
  <si>
    <t>malowanie balustrady z pochwytani na schodach   aż do uzyskania właściwego efektu kolorystycznego bez przebić itp.</t>
  </si>
  <si>
    <t>malowanie farbami emaliowymi  Dekoral lub Śnieżka wg zatwierdzonej palety kolorów</t>
  </si>
  <si>
    <t>dostawa i montaż paneli podłogowych</t>
  </si>
  <si>
    <t>w klasie ścieralności AC5</t>
  </si>
  <si>
    <t>dostawa i montaż listew przypodłogowych</t>
  </si>
  <si>
    <t xml:space="preserve">demontaż cokołu wraz z ich utylizacją, listwy w kolorach najbardziej zbliżonych do paneli </t>
  </si>
  <si>
    <t xml:space="preserve"> W celu likwidacji grzyba na ścianie należy  usunąć tynk w miejscu wykwitu pleśni  następnie a oczyszczoną powierzchnię wprowadź preparaty grzybobójcze po osuszeniu nałożyć tynk i pomalować ścianę gruntem  grzybobójczym oraz malowanie aż do uzyskania właściwego efektu kolorystycznego bez przebić </t>
  </si>
  <si>
    <r>
      <t>przybliżona  ilość m2  ≈ 2 m</t>
    </r>
    <r>
      <rPr>
        <vertAlign val="superscript"/>
        <sz val="10"/>
        <color theme="1"/>
        <rFont val="Aktiv Grotesk"/>
        <charset val="238"/>
      </rPr>
      <t>2</t>
    </r>
  </si>
  <si>
    <t>razem brutto</t>
  </si>
  <si>
    <t>VAT</t>
  </si>
  <si>
    <t>razem netto</t>
  </si>
  <si>
    <t>Załącznik nr 2A do Formularza Oferty - wycena szczegółowa</t>
  </si>
  <si>
    <t xml:space="preserve">wartość brutto </t>
  </si>
  <si>
    <t>„Wykonanie prac konserwacyjnych i remontowych w domkach numer D5, D6, D13 D9, D10, D11 w poprzez wykonanie malowania ścian, malowanie lakierem wodnym matowym lamperii do wysokości 1,60 m oraz dostawa i montaż nowej wanny akrylowej z syfonem, obudową i stelażem, dostawa i montaż nowych drzwi zewnętrznych z ościeżnicami, klamkami i szyldami  w Programie SOS Wiosek Dziecięcych Siedlce, ul. Dz. Zamojszczyzny 37, 08-110 Siedlce.”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</si>
</sst>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Aktiv Grotesk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Aktiv Grotesk"/>
      <family val="2"/>
      <charset val="238"/>
    </font>
    <font>
      <sz val="10"/>
      <color theme="1"/>
      <name val="Aktiv Grotesk"/>
      <family val="2"/>
      <charset val="238"/>
    </font>
    <font>
      <sz val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ktiv Grotesk"/>
      <family val="2"/>
      <charset val="238"/>
    </font>
    <font>
      <sz val="10"/>
      <name val="Aktiv Grotesk (Nagłówki)"/>
      <charset val="238"/>
    </font>
    <font>
      <sz val="10"/>
      <color theme="1"/>
      <name val="Aktiv Grotesk"/>
      <charset val="238"/>
    </font>
    <font>
      <u/>
      <sz val="11"/>
      <color theme="10"/>
      <name val="Calibri"/>
      <family val="2"/>
      <scheme val="minor"/>
    </font>
    <font>
      <u/>
      <sz val="10"/>
      <color theme="10"/>
      <name val="Aktiv Grotesk"/>
      <charset val="238"/>
    </font>
    <font>
      <sz val="10"/>
      <name val="Aktiv Grotesk"/>
      <charset val="238"/>
    </font>
    <font>
      <sz val="10"/>
      <name val="Aktiv Grotesk"/>
      <family val="2"/>
      <charset val="238"/>
    </font>
    <font>
      <vertAlign val="superscript"/>
      <sz val="10"/>
      <color theme="1"/>
      <name val="Aktiv Grotesk"/>
      <charset val="238"/>
    </font>
    <font>
      <sz val="10"/>
      <color theme="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i/>
      <sz val="14"/>
      <color theme="1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0">
    <xf numFmtId="0" fontId="0" fillId="0" borderId="0" xfId="0"/>
    <xf numFmtId="0" fontId="3" fillId="2" borderId="0" xfId="0" applyFont="1" applyFill="1"/>
    <xf numFmtId="0" fontId="4" fillId="2" borderId="1" xfId="0" applyFont="1" applyFill="1" applyBorder="1"/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4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wrapText="1"/>
    </xf>
    <xf numFmtId="44" fontId="4" fillId="2" borderId="1" xfId="0" applyNumberFormat="1" applyFont="1" applyFill="1" applyBorder="1" applyAlignment="1">
      <alignment horizontal="center" vertical="center" textRotation="90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16" fillId="2" borderId="0" xfId="0" applyFont="1" applyFill="1"/>
    <xf numFmtId="0" fontId="5" fillId="2" borderId="1" xfId="0" applyFont="1" applyFill="1" applyBorder="1"/>
    <xf numFmtId="2" fontId="5" fillId="2" borderId="1" xfId="0" applyNumberFormat="1" applyFont="1" applyFill="1" applyBorder="1"/>
    <xf numFmtId="44" fontId="5" fillId="2" borderId="1" xfId="0" applyNumberFormat="1" applyFont="1" applyFill="1" applyBorder="1"/>
    <xf numFmtId="0" fontId="3" fillId="2" borderId="0" xfId="0" applyFont="1" applyFill="1" applyAlignment="1">
      <alignment wrapText="1"/>
    </xf>
    <xf numFmtId="2" fontId="3" fillId="2" borderId="0" xfId="0" applyNumberFormat="1" applyFont="1" applyFill="1"/>
    <xf numFmtId="9" fontId="3" fillId="2" borderId="0" xfId="1" applyFont="1" applyFill="1"/>
    <xf numFmtId="0" fontId="4" fillId="2" borderId="1" xfId="0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left" vertic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44" fontId="4" fillId="2" borderId="6" xfId="0" applyNumberFormat="1" applyFont="1" applyFill="1" applyBorder="1" applyAlignment="1">
      <alignment horizontal="left" vertical="center" wrapText="1"/>
    </xf>
    <xf numFmtId="44" fontId="4" fillId="2" borderId="3" xfId="0" applyNumberFormat="1" applyFont="1" applyFill="1" applyBorder="1" applyAlignment="1">
      <alignment horizontal="left" vertical="center" wrapText="1"/>
    </xf>
    <xf numFmtId="0" fontId="10" fillId="0" borderId="7" xfId="0" applyFont="1" applyBorder="1"/>
    <xf numFmtId="0" fontId="10" fillId="0" borderId="0" xfId="0" applyFont="1"/>
    <xf numFmtId="0" fontId="10" fillId="0" borderId="7" xfId="0" applyFont="1" applyBorder="1" applyAlignment="1">
      <alignment wrapText="1"/>
    </xf>
    <xf numFmtId="0" fontId="19" fillId="2" borderId="8" xfId="3" applyFont="1" applyFill="1" applyBorder="1" applyAlignment="1">
      <alignment horizontal="center" vertical="center" wrapText="1"/>
    </xf>
    <xf numFmtId="2" fontId="10" fillId="0" borderId="8" xfId="0" applyNumberFormat="1" applyFont="1" applyBorder="1"/>
    <xf numFmtId="2" fontId="10" fillId="0" borderId="9" xfId="0" applyNumberFormat="1" applyFont="1" applyBorder="1"/>
    <xf numFmtId="0" fontId="18" fillId="0" borderId="7" xfId="0" applyFont="1" applyBorder="1" applyAlignment="1">
      <alignment horizontal="right" vertical="center"/>
    </xf>
    <xf numFmtId="0" fontId="18" fillId="0" borderId="8" xfId="0" applyFont="1" applyBorder="1" applyAlignment="1">
      <alignment horizontal="right" vertical="center"/>
    </xf>
  </cellXfs>
  <cellStyles count="4">
    <cellStyle name="Dobry" xfId="3" builtinId="26"/>
    <cellStyle name="Hiperłącze" xfId="2" builtinId="8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nterlook.pl/product-pol-4884-Kinkiet-LED-Lampa-scienna-13-cm-Nowoczesna-okragla-lampa-BD20-13CM-W.html" TargetMode="External"/><Relationship Id="rId1" Type="http://schemas.openxmlformats.org/officeDocument/2006/relationships/hyperlink" Target="https://interlook.pl/product-pol-3487-Panel-sufitowy-LED-Natynkowy-plafon-60x60cm-60W-5760lm-czarn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93BC4-153A-4974-9776-CEFAC14628C5}">
  <dimension ref="A1:N54"/>
  <sheetViews>
    <sheetView showGridLines="0" tabSelected="1" zoomScale="60" zoomScaleNormal="60" zoomScaleSheetLayoutView="80" workbookViewId="0">
      <selection activeCell="Q2" sqref="Q2"/>
    </sheetView>
  </sheetViews>
  <sheetFormatPr defaultRowHeight="13.8"/>
  <cols>
    <col min="1" max="1" width="5.109375" style="1" customWidth="1"/>
    <col min="2" max="2" width="27.77734375" style="33" customWidth="1"/>
    <col min="3" max="3" width="14.109375" style="33" customWidth="1"/>
    <col min="4" max="4" width="5.88671875" style="1" customWidth="1"/>
    <col min="5" max="9" width="9" style="34" bestFit="1" customWidth="1"/>
    <col min="10" max="10" width="8" style="34" bestFit="1" customWidth="1"/>
    <col min="11" max="11" width="10.5546875" style="34" customWidth="1"/>
    <col min="12" max="12" width="12.44140625" style="1" customWidth="1"/>
    <col min="13" max="13" width="10.88671875" style="1" customWidth="1"/>
    <col min="14" max="14" width="33.5546875" style="1" customWidth="1"/>
    <col min="15" max="16384" width="8.88671875" style="1"/>
  </cols>
  <sheetData>
    <row r="1" spans="1:14" s="43" customFormat="1" ht="42.6" customHeight="1" thickBot="1">
      <c r="A1" s="42"/>
      <c r="B1" s="48" t="s">
        <v>48</v>
      </c>
      <c r="C1" s="49"/>
      <c r="D1" s="49"/>
      <c r="E1" s="49"/>
      <c r="F1" s="49"/>
      <c r="G1" s="49"/>
      <c r="H1" s="49"/>
      <c r="I1" s="49"/>
      <c r="J1" s="49"/>
      <c r="K1" s="49"/>
      <c r="L1" s="46"/>
      <c r="M1" s="46"/>
      <c r="N1" s="47"/>
    </row>
    <row r="2" spans="1:14" s="43" customFormat="1" ht="127.2" customHeight="1" thickBot="1">
      <c r="A2" s="42"/>
      <c r="B2" s="44"/>
      <c r="C2" s="45" t="s">
        <v>50</v>
      </c>
      <c r="D2" s="45"/>
      <c r="E2" s="45"/>
      <c r="F2" s="45"/>
      <c r="G2" s="45"/>
      <c r="H2" s="45"/>
      <c r="I2" s="45"/>
      <c r="J2" s="45"/>
      <c r="K2" s="45"/>
      <c r="L2" s="45"/>
      <c r="M2" s="46"/>
      <c r="N2" s="47"/>
    </row>
    <row r="3" spans="1:14" ht="100.8" customHeight="1">
      <c r="A3" s="2"/>
      <c r="B3" s="3"/>
      <c r="C3" s="3"/>
      <c r="D3" s="3"/>
      <c r="E3" s="4" t="s">
        <v>0</v>
      </c>
      <c r="F3" s="4" t="s">
        <v>1</v>
      </c>
      <c r="G3" s="4" t="s">
        <v>2</v>
      </c>
      <c r="H3" s="4" t="s">
        <v>3</v>
      </c>
      <c r="I3" s="4" t="s">
        <v>4</v>
      </c>
      <c r="J3" s="4" t="s">
        <v>5</v>
      </c>
      <c r="K3" s="5" t="s">
        <v>6</v>
      </c>
      <c r="L3" s="6"/>
      <c r="M3" s="6"/>
      <c r="N3" s="5" t="s">
        <v>7</v>
      </c>
    </row>
    <row r="4" spans="1:14" s="9" customFormat="1" ht="24.6" customHeight="1">
      <c r="A4" s="7" t="s">
        <v>8</v>
      </c>
      <c r="B4" s="8" t="s">
        <v>9</v>
      </c>
      <c r="C4" s="8" t="s">
        <v>10</v>
      </c>
      <c r="D4" s="7" t="s">
        <v>11</v>
      </c>
      <c r="E4" s="38"/>
      <c r="F4" s="38"/>
      <c r="G4" s="38"/>
      <c r="H4" s="38"/>
      <c r="I4" s="38"/>
      <c r="J4" s="38"/>
      <c r="K4" s="39"/>
      <c r="L4" s="8" t="s">
        <v>12</v>
      </c>
      <c r="M4" s="8" t="s">
        <v>49</v>
      </c>
      <c r="N4" s="7"/>
    </row>
    <row r="5" spans="1:14" s="9" customFormat="1" ht="105.6">
      <c r="A5" s="7">
        <v>1</v>
      </c>
      <c r="B5" s="10" t="s">
        <v>13</v>
      </c>
      <c r="C5" s="11" t="s">
        <v>14</v>
      </c>
      <c r="D5" s="12" t="s">
        <v>15</v>
      </c>
      <c r="E5" s="13">
        <f>43+90+23+17+48+15</f>
        <v>236</v>
      </c>
      <c r="F5" s="13">
        <v>670</v>
      </c>
      <c r="G5" s="13">
        <f>43</f>
        <v>43</v>
      </c>
      <c r="H5" s="13">
        <f>130</f>
        <v>130</v>
      </c>
      <c r="I5" s="13">
        <f>107</f>
        <v>107</v>
      </c>
      <c r="J5" s="13"/>
      <c r="K5" s="14">
        <f t="shared" ref="K5:K20" si="0">SUM(E5:J5)</f>
        <v>1186</v>
      </c>
      <c r="L5" s="15"/>
      <c r="M5" s="15"/>
      <c r="N5" s="11" t="s">
        <v>16</v>
      </c>
    </row>
    <row r="6" spans="1:14" s="9" customFormat="1" ht="52.8">
      <c r="A6" s="7">
        <v>2</v>
      </c>
      <c r="B6" s="10" t="s">
        <v>17</v>
      </c>
      <c r="C6" s="11" t="s">
        <v>18</v>
      </c>
      <c r="D6" s="12" t="s">
        <v>15</v>
      </c>
      <c r="E6" s="13">
        <f>42+15+10</f>
        <v>67</v>
      </c>
      <c r="F6" s="13"/>
      <c r="G6" s="13"/>
      <c r="H6" s="13">
        <v>67</v>
      </c>
      <c r="I6" s="13"/>
      <c r="J6" s="13"/>
      <c r="K6" s="14">
        <f t="shared" si="0"/>
        <v>134</v>
      </c>
      <c r="L6" s="15"/>
      <c r="M6" s="15"/>
      <c r="N6" s="11" t="s">
        <v>16</v>
      </c>
    </row>
    <row r="7" spans="1:14" s="9" customFormat="1" ht="105.6">
      <c r="A7" s="7">
        <v>3</v>
      </c>
      <c r="B7" s="16" t="s">
        <v>19</v>
      </c>
      <c r="C7" s="16" t="s">
        <v>20</v>
      </c>
      <c r="D7" s="12" t="s">
        <v>21</v>
      </c>
      <c r="E7" s="13">
        <v>1</v>
      </c>
      <c r="F7" s="13"/>
      <c r="G7" s="13"/>
      <c r="H7" s="13"/>
      <c r="I7" s="13"/>
      <c r="J7" s="13"/>
      <c r="K7" s="14">
        <f t="shared" si="0"/>
        <v>1</v>
      </c>
      <c r="L7" s="15"/>
      <c r="M7" s="15"/>
      <c r="N7" s="11" t="s">
        <v>22</v>
      </c>
    </row>
    <row r="8" spans="1:14" s="9" customFormat="1" ht="105.6">
      <c r="A8" s="7">
        <v>4</v>
      </c>
      <c r="B8" s="16" t="s">
        <v>19</v>
      </c>
      <c r="C8" s="16" t="s">
        <v>23</v>
      </c>
      <c r="D8" s="12" t="s">
        <v>21</v>
      </c>
      <c r="E8" s="13"/>
      <c r="F8" s="13"/>
      <c r="G8" s="13"/>
      <c r="H8" s="13"/>
      <c r="I8" s="13"/>
      <c r="J8" s="13">
        <v>1</v>
      </c>
      <c r="K8" s="14">
        <f t="shared" si="0"/>
        <v>1</v>
      </c>
      <c r="L8" s="15"/>
      <c r="M8" s="15"/>
      <c r="N8" s="11" t="s">
        <v>22</v>
      </c>
    </row>
    <row r="9" spans="1:14" s="9" customFormat="1" ht="158.4">
      <c r="A9" s="7">
        <v>5</v>
      </c>
      <c r="B9" s="17" t="s">
        <v>24</v>
      </c>
      <c r="C9" s="18" t="s">
        <v>25</v>
      </c>
      <c r="D9" s="12" t="s">
        <v>21</v>
      </c>
      <c r="E9" s="13"/>
      <c r="F9" s="13"/>
      <c r="G9" s="13"/>
      <c r="H9" s="13"/>
      <c r="I9" s="13"/>
      <c r="J9" s="13">
        <v>2</v>
      </c>
      <c r="K9" s="14">
        <f t="shared" si="0"/>
        <v>2</v>
      </c>
      <c r="L9" s="15"/>
      <c r="M9" s="15"/>
      <c r="N9" s="11" t="s">
        <v>16</v>
      </c>
    </row>
    <row r="10" spans="1:14" s="9" customFormat="1" ht="158.4">
      <c r="A10" s="7">
        <v>6</v>
      </c>
      <c r="B10" s="17" t="s">
        <v>24</v>
      </c>
      <c r="C10" s="18" t="s">
        <v>26</v>
      </c>
      <c r="D10" s="12" t="s">
        <v>21</v>
      </c>
      <c r="E10" s="13"/>
      <c r="F10" s="13"/>
      <c r="G10" s="13"/>
      <c r="H10" s="13"/>
      <c r="I10" s="13"/>
      <c r="J10" s="13">
        <v>1</v>
      </c>
      <c r="K10" s="14">
        <f t="shared" si="0"/>
        <v>1</v>
      </c>
      <c r="L10" s="15"/>
      <c r="M10" s="15"/>
      <c r="N10" s="11" t="s">
        <v>16</v>
      </c>
    </row>
    <row r="11" spans="1:14" s="9" customFormat="1" ht="91.2" customHeight="1">
      <c r="A11" s="7">
        <v>7</v>
      </c>
      <c r="B11" s="17" t="s">
        <v>27</v>
      </c>
      <c r="C11" s="19" t="s">
        <v>28</v>
      </c>
      <c r="D11" s="12" t="s">
        <v>21</v>
      </c>
      <c r="E11" s="13"/>
      <c r="F11" s="13"/>
      <c r="G11" s="13">
        <v>2</v>
      </c>
      <c r="H11" s="13">
        <v>2</v>
      </c>
      <c r="I11" s="13">
        <v>2</v>
      </c>
      <c r="J11" s="13"/>
      <c r="K11" s="14">
        <f t="shared" si="0"/>
        <v>6</v>
      </c>
      <c r="L11" s="15"/>
      <c r="M11" s="15"/>
      <c r="N11" s="11" t="s">
        <v>16</v>
      </c>
    </row>
    <row r="12" spans="1:14" s="9" customFormat="1" ht="118.8">
      <c r="A12" s="7">
        <v>8</v>
      </c>
      <c r="B12" s="17" t="s">
        <v>29</v>
      </c>
      <c r="C12" s="19" t="s">
        <v>30</v>
      </c>
      <c r="D12" s="12" t="s">
        <v>21</v>
      </c>
      <c r="E12" s="13"/>
      <c r="F12" s="13"/>
      <c r="G12" s="13">
        <v>5</v>
      </c>
      <c r="H12" s="13">
        <v>5</v>
      </c>
      <c r="I12" s="13">
        <v>5</v>
      </c>
      <c r="J12" s="13"/>
      <c r="K12" s="14">
        <f t="shared" si="0"/>
        <v>15</v>
      </c>
      <c r="L12" s="15"/>
      <c r="M12" s="15"/>
      <c r="N12" s="11" t="s">
        <v>16</v>
      </c>
    </row>
    <row r="13" spans="1:14" s="9" customFormat="1" ht="79.2">
      <c r="A13" s="7">
        <v>9</v>
      </c>
      <c r="B13" s="20" t="s">
        <v>31</v>
      </c>
      <c r="C13" s="18" t="s">
        <v>32</v>
      </c>
      <c r="D13" s="12" t="s">
        <v>33</v>
      </c>
      <c r="E13" s="13"/>
      <c r="F13" s="13"/>
      <c r="G13" s="13">
        <v>45</v>
      </c>
      <c r="H13" s="13">
        <v>45</v>
      </c>
      <c r="I13" s="13">
        <v>45</v>
      </c>
      <c r="J13" s="13"/>
      <c r="K13" s="14">
        <f t="shared" si="0"/>
        <v>135</v>
      </c>
      <c r="L13" s="15"/>
      <c r="M13" s="15"/>
      <c r="N13" s="11" t="s">
        <v>16</v>
      </c>
    </row>
    <row r="14" spans="1:14" s="9" customFormat="1" ht="105.6">
      <c r="A14" s="7">
        <v>10</v>
      </c>
      <c r="B14" s="10" t="s">
        <v>13</v>
      </c>
      <c r="C14" s="11" t="s">
        <v>34</v>
      </c>
      <c r="D14" s="12" t="s">
        <v>15</v>
      </c>
      <c r="E14" s="13"/>
      <c r="F14" s="13"/>
      <c r="G14" s="13">
        <v>42.7</v>
      </c>
      <c r="H14" s="13">
        <v>42.7</v>
      </c>
      <c r="I14" s="13">
        <v>42.7</v>
      </c>
      <c r="J14" s="13"/>
      <c r="K14" s="14">
        <f t="shared" si="0"/>
        <v>128.10000000000002</v>
      </c>
      <c r="L14" s="15"/>
      <c r="M14" s="15"/>
      <c r="N14" s="11" t="s">
        <v>16</v>
      </c>
    </row>
    <row r="15" spans="1:14" s="9" customFormat="1" ht="52.8">
      <c r="A15" s="7">
        <v>11</v>
      </c>
      <c r="B15" s="21" t="s">
        <v>35</v>
      </c>
      <c r="C15" s="22"/>
      <c r="D15" s="23" t="s">
        <v>33</v>
      </c>
      <c r="E15" s="24"/>
      <c r="F15" s="24"/>
      <c r="G15" s="24">
        <v>40</v>
      </c>
      <c r="H15" s="24">
        <v>40</v>
      </c>
      <c r="I15" s="24">
        <v>40</v>
      </c>
      <c r="J15" s="13"/>
      <c r="K15" s="14">
        <f t="shared" si="0"/>
        <v>120</v>
      </c>
      <c r="L15" s="15"/>
      <c r="M15" s="15"/>
      <c r="N15" s="11" t="s">
        <v>16</v>
      </c>
    </row>
    <row r="16" spans="1:14" s="9" customFormat="1" ht="158.4">
      <c r="A16" s="7">
        <v>12</v>
      </c>
      <c r="B16" s="17" t="s">
        <v>24</v>
      </c>
      <c r="C16" s="18" t="s">
        <v>36</v>
      </c>
      <c r="D16" s="12" t="s">
        <v>21</v>
      </c>
      <c r="E16" s="13"/>
      <c r="F16" s="13"/>
      <c r="G16" s="13"/>
      <c r="H16" s="13">
        <v>1</v>
      </c>
      <c r="I16" s="13"/>
      <c r="J16" s="13"/>
      <c r="K16" s="14">
        <f t="shared" si="0"/>
        <v>1</v>
      </c>
      <c r="L16" s="15"/>
      <c r="M16" s="15"/>
      <c r="N16" s="11" t="s">
        <v>16</v>
      </c>
    </row>
    <row r="17" spans="1:14" s="9" customFormat="1" ht="92.4">
      <c r="A17" s="7">
        <v>13</v>
      </c>
      <c r="B17" s="20" t="s">
        <v>37</v>
      </c>
      <c r="C17" s="18" t="s">
        <v>38</v>
      </c>
      <c r="D17" s="12" t="s">
        <v>33</v>
      </c>
      <c r="E17" s="13"/>
      <c r="F17" s="13"/>
      <c r="G17" s="13"/>
      <c r="H17" s="13">
        <v>15</v>
      </c>
      <c r="I17" s="13"/>
      <c r="J17" s="13"/>
      <c r="K17" s="14">
        <f t="shared" si="0"/>
        <v>15</v>
      </c>
      <c r="L17" s="15"/>
      <c r="M17" s="15"/>
      <c r="N17" s="11" t="s">
        <v>16</v>
      </c>
    </row>
    <row r="18" spans="1:14" s="9" customFormat="1" ht="46.8" customHeight="1">
      <c r="A18" s="7">
        <v>14</v>
      </c>
      <c r="B18" s="17" t="s">
        <v>39</v>
      </c>
      <c r="C18" s="18" t="s">
        <v>40</v>
      </c>
      <c r="D18" s="12" t="s">
        <v>15</v>
      </c>
      <c r="E18" s="13"/>
      <c r="F18" s="13"/>
      <c r="G18" s="13"/>
      <c r="H18" s="13">
        <v>69</v>
      </c>
      <c r="I18" s="13"/>
      <c r="J18" s="13"/>
      <c r="K18" s="14">
        <f t="shared" si="0"/>
        <v>69</v>
      </c>
      <c r="L18" s="15"/>
      <c r="M18" s="15"/>
      <c r="N18" s="11" t="s">
        <v>16</v>
      </c>
    </row>
    <row r="19" spans="1:14" s="9" customFormat="1" ht="105.6">
      <c r="A19" s="7">
        <v>15</v>
      </c>
      <c r="B19" s="17" t="s">
        <v>41</v>
      </c>
      <c r="C19" s="18" t="s">
        <v>42</v>
      </c>
      <c r="D19" s="12" t="s">
        <v>33</v>
      </c>
      <c r="E19" s="13"/>
      <c r="F19" s="13"/>
      <c r="G19" s="13"/>
      <c r="H19" s="13">
        <v>44</v>
      </c>
      <c r="I19" s="13"/>
      <c r="J19" s="13"/>
      <c r="K19" s="14">
        <f t="shared" si="0"/>
        <v>44</v>
      </c>
      <c r="L19" s="15"/>
      <c r="M19" s="15"/>
      <c r="N19" s="11" t="s">
        <v>16</v>
      </c>
    </row>
    <row r="20" spans="1:14" s="9" customFormat="1" ht="165.6">
      <c r="A20" s="7">
        <v>16</v>
      </c>
      <c r="B20" s="25" t="s">
        <v>43</v>
      </c>
      <c r="C20" s="11" t="s">
        <v>44</v>
      </c>
      <c r="D20" s="12" t="s">
        <v>21</v>
      </c>
      <c r="E20" s="13"/>
      <c r="F20" s="13"/>
      <c r="G20" s="13"/>
      <c r="H20" s="13">
        <v>1</v>
      </c>
      <c r="I20" s="13"/>
      <c r="J20" s="13"/>
      <c r="K20" s="14">
        <f t="shared" si="0"/>
        <v>1</v>
      </c>
      <c r="L20" s="15"/>
      <c r="M20" s="15"/>
      <c r="N20" s="11" t="s">
        <v>16</v>
      </c>
    </row>
    <row r="21" spans="1:14" s="29" customFormat="1" ht="13.2">
      <c r="A21" s="36"/>
      <c r="B21" s="36"/>
      <c r="C21" s="36"/>
      <c r="D21" s="12"/>
      <c r="E21" s="26"/>
      <c r="F21" s="26"/>
      <c r="G21" s="26"/>
      <c r="H21" s="26"/>
      <c r="I21" s="26"/>
      <c r="J21" s="26"/>
      <c r="K21" s="27"/>
      <c r="L21" s="40"/>
      <c r="M21" s="41"/>
      <c r="N21" s="28"/>
    </row>
    <row r="22" spans="1:14">
      <c r="A22" s="36" t="s">
        <v>45</v>
      </c>
      <c r="B22" s="36"/>
      <c r="C22" s="36"/>
      <c r="D22" s="30"/>
      <c r="E22" s="26"/>
      <c r="F22" s="26"/>
      <c r="G22" s="26"/>
      <c r="H22" s="26"/>
      <c r="I22" s="26"/>
      <c r="J22" s="26"/>
      <c r="K22" s="31"/>
      <c r="L22" s="37">
        <f>SUM(M5:M20)</f>
        <v>0</v>
      </c>
      <c r="M22" s="37"/>
      <c r="N22" s="32"/>
    </row>
    <row r="23" spans="1:14">
      <c r="A23" s="36" t="s">
        <v>46</v>
      </c>
      <c r="B23" s="36"/>
      <c r="C23" s="36"/>
      <c r="D23" s="30"/>
      <c r="E23" s="31"/>
      <c r="F23" s="31"/>
      <c r="G23" s="31"/>
      <c r="H23" s="31"/>
      <c r="I23" s="31"/>
      <c r="J23" s="31"/>
      <c r="K23" s="31"/>
      <c r="L23" s="37">
        <f>L22-L24</f>
        <v>0</v>
      </c>
      <c r="M23" s="37"/>
      <c r="N23" s="30"/>
    </row>
    <row r="24" spans="1:14">
      <c r="A24" s="36" t="s">
        <v>47</v>
      </c>
      <c r="B24" s="36"/>
      <c r="C24" s="36"/>
      <c r="D24" s="30"/>
      <c r="E24" s="31"/>
      <c r="F24" s="31"/>
      <c r="G24" s="31"/>
      <c r="H24" s="31"/>
      <c r="I24" s="31"/>
      <c r="J24" s="31"/>
      <c r="K24" s="31"/>
      <c r="L24" s="37">
        <f>L22/1.08</f>
        <v>0</v>
      </c>
      <c r="M24" s="37"/>
      <c r="N24" s="30"/>
    </row>
    <row r="27" spans="1:14">
      <c r="L27" s="34"/>
      <c r="M27" s="35"/>
    </row>
    <row r="28" spans="1:14">
      <c r="M28" s="35"/>
    </row>
    <row r="29" spans="1:14">
      <c r="M29" s="35"/>
    </row>
    <row r="30" spans="1:14">
      <c r="M30" s="35"/>
    </row>
    <row r="31" spans="1:14">
      <c r="M31" s="35"/>
    </row>
    <row r="32" spans="1:14">
      <c r="M32" s="35"/>
    </row>
    <row r="33" spans="13:13">
      <c r="M33" s="35"/>
    </row>
    <row r="34" spans="13:13">
      <c r="M34" s="35"/>
    </row>
    <row r="35" spans="13:13">
      <c r="M35" s="35"/>
    </row>
    <row r="36" spans="13:13">
      <c r="M36" s="35"/>
    </row>
    <row r="37" spans="13:13">
      <c r="M37" s="35"/>
    </row>
    <row r="38" spans="13:13">
      <c r="M38" s="35"/>
    </row>
    <row r="39" spans="13:13">
      <c r="M39" s="35"/>
    </row>
    <row r="40" spans="13:13">
      <c r="M40" s="35"/>
    </row>
    <row r="41" spans="13:13">
      <c r="M41" s="35"/>
    </row>
    <row r="42" spans="13:13">
      <c r="M42" s="35"/>
    </row>
    <row r="43" spans="13:13">
      <c r="M43" s="35"/>
    </row>
    <row r="44" spans="13:13">
      <c r="M44" s="35"/>
    </row>
    <row r="45" spans="13:13">
      <c r="M45" s="35"/>
    </row>
    <row r="46" spans="13:13">
      <c r="M46" s="35"/>
    </row>
    <row r="47" spans="13:13">
      <c r="M47" s="35"/>
    </row>
    <row r="48" spans="13:13">
      <c r="M48" s="35"/>
    </row>
    <row r="49" spans="13:13">
      <c r="M49" s="35"/>
    </row>
    <row r="50" spans="13:13">
      <c r="M50" s="35"/>
    </row>
    <row r="51" spans="13:13">
      <c r="M51" s="35"/>
    </row>
    <row r="52" spans="13:13">
      <c r="M52" s="35"/>
    </row>
    <row r="53" spans="13:13">
      <c r="M53" s="35"/>
    </row>
    <row r="54" spans="13:13">
      <c r="M54" s="35"/>
    </row>
  </sheetData>
  <mergeCells count="11">
    <mergeCell ref="B1:K1"/>
    <mergeCell ref="C2:L2"/>
    <mergeCell ref="A23:C23"/>
    <mergeCell ref="L23:M23"/>
    <mergeCell ref="A24:C24"/>
    <mergeCell ref="L24:M24"/>
    <mergeCell ref="E4:K4"/>
    <mergeCell ref="A21:C21"/>
    <mergeCell ref="L21:M21"/>
    <mergeCell ref="A22:C22"/>
    <mergeCell ref="L22:M22"/>
  </mergeCells>
  <hyperlinks>
    <hyperlink ref="C11" r:id="rId1" xr:uid="{26AB99A9-BB9E-4F7A-B44A-5232206CD24D}"/>
    <hyperlink ref="C12" r:id="rId2" xr:uid="{DDC5372F-3914-4DDD-944E-603C3A30E999}"/>
  </hyperlinks>
  <pageMargins left="0.25" right="0.25" top="0.75" bottom="0.75" header="0.3" footer="0.3"/>
  <pageSetup paperSize="9" scale="88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WYCENA SZCZEGÓŁOWA</vt:lpstr>
      <vt:lpstr>'WYCENA SZCZEGÓŁOWA'!_Hlk69306591</vt:lpstr>
      <vt:lpstr>'WYCENA SZCZEGÓŁOWA'!Obszar_wydruku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Biernacki</dc:creator>
  <cp:lastModifiedBy>Artur Taperek</cp:lastModifiedBy>
  <dcterms:created xsi:type="dcterms:W3CDTF">2026-05-29T13:15:36Z</dcterms:created>
  <dcterms:modified xsi:type="dcterms:W3CDTF">2026-06-01T10:53:50Z</dcterms:modified>
</cp:coreProperties>
</file>